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ac06\Downloads\LIGO SURF\Absorption Measurement\"/>
    </mc:Choice>
  </mc:AlternateContent>
  <xr:revisionPtr revIDLastSave="0" documentId="13_ncr:1_{67E111C7-96A6-47CB-B3C5-6B3EFB8F6C9A}" xr6:coauthVersionLast="47" xr6:coauthVersionMax="47" xr10:uidLastSave="{00000000-0000-0000-0000-000000000000}"/>
  <bookViews>
    <workbookView xWindow="-98" yWindow="-98" windowWidth="21795" windowHeight="13875" xr2:uid="{D6F20760-DC58-4698-8CC6-D5B88CCADD8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4" i="1" l="1"/>
  <c r="L15" i="1"/>
  <c r="M15" i="1" s="1"/>
  <c r="L16" i="1"/>
  <c r="M16" i="1" s="1"/>
  <c r="E16" i="1"/>
  <c r="F16" i="1" s="1"/>
  <c r="E14" i="1"/>
  <c r="E15" i="1"/>
  <c r="F15" i="1" s="1"/>
  <c r="F14" i="1"/>
  <c r="H26" i="1"/>
  <c r="H25" i="1"/>
  <c r="H24" i="1"/>
  <c r="M14" i="1"/>
</calcChain>
</file>

<file path=xl/sharedStrings.xml><?xml version="1.0" encoding="utf-8"?>
<sst xmlns="http://schemas.openxmlformats.org/spreadsheetml/2006/main" count="33" uniqueCount="19">
  <si>
    <t>Vapor Cell Temp (Celsius)</t>
  </si>
  <si>
    <t>Power after beamsplitter (mW)</t>
  </si>
  <si>
    <t>Power at photodetector (mW)</t>
  </si>
  <si>
    <t>Current (mA)</t>
  </si>
  <si>
    <t>x (microns)</t>
  </si>
  <si>
    <t>y (microns)</t>
  </si>
  <si>
    <t>Distance from main mirror (m)</t>
  </si>
  <si>
    <t>JamMt expectation (micrometers)</t>
  </si>
  <si>
    <t>Difference (microns)</t>
  </si>
  <si>
    <t>Beam size before vapor cell</t>
  </si>
  <si>
    <t>Beam size after vapor cell</t>
  </si>
  <si>
    <t>Beam size at photodetector</t>
  </si>
  <si>
    <t>Focal length: 150 mm</t>
  </si>
  <si>
    <t>Distance from corner mirror (m)</t>
  </si>
  <si>
    <t>Lens is a distance 0.92 m from the initial ref point (10 cm from)</t>
  </si>
  <si>
    <t>Starting point temperature (kOhms)</t>
  </si>
  <si>
    <t>Order</t>
  </si>
  <si>
    <t>response flips here</t>
  </si>
  <si>
    <t>With 150 mm Lens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</si>
</sst>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Alignment="1">
      <alignment wrapText="1"/>
    </xf>
    <xf numFmtId="0" fontId="0" fillId="3" borderId="0" xfId="0" applyFill="1"/>
    <xf numFmtId="0" fontId="0" fillId="2" borderId="0" xfId="0" applyFill="1" applyAlignment="1">
      <alignment horizontal="center"/>
    </xf>
    <xf numFmtId="0" fontId="0" fillId="4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76C3A-1C27-4989-BD36-6D7DAB3B62D4}">
  <dimension ref="A1:M26"/>
  <sheetViews>
    <sheetView tabSelected="1" topLeftCell="A2" workbookViewId="0">
      <selection activeCell="J14" sqref="J14"/>
    </sheetView>
  </sheetViews>
  <sheetFormatPr defaultRowHeight="14.25" x14ac:dyDescent="0.45"/>
  <cols>
    <col min="1" max="1" width="28.59765625" customWidth="1"/>
    <col min="2" max="2" width="11.796875" customWidth="1"/>
    <col min="3" max="3" width="16.3984375" customWidth="1"/>
    <col min="4" max="4" width="14.33203125" customWidth="1"/>
    <col min="5" max="5" width="14.19921875" customWidth="1"/>
    <col min="6" max="6" width="11.1328125" customWidth="1"/>
    <col min="7" max="7" width="3.1328125" customWidth="1"/>
    <col min="8" max="8" width="29.19921875" customWidth="1"/>
    <col min="9" max="9" width="10.6640625" bestFit="1" customWidth="1"/>
    <col min="10" max="10" width="12.73046875" customWidth="1"/>
    <col min="11" max="11" width="10.73046875" bestFit="1" customWidth="1"/>
    <col min="12" max="12" width="15.19921875" customWidth="1"/>
  </cols>
  <sheetData>
    <row r="1" spans="1:13" ht="25.9" customHeight="1" x14ac:dyDescent="0.45">
      <c r="A1" s="3" t="s">
        <v>12</v>
      </c>
      <c r="B1" s="3"/>
      <c r="C1" s="3"/>
      <c r="D1" s="3"/>
      <c r="E1" s="3"/>
      <c r="F1" s="3"/>
      <c r="G1" s="2"/>
      <c r="H1" s="4" t="s">
        <v>18</v>
      </c>
      <c r="I1" s="4"/>
      <c r="J1" s="4"/>
      <c r="K1" s="4"/>
      <c r="L1" s="4"/>
      <c r="M1" s="4"/>
    </row>
    <row r="2" spans="1:13" ht="42.75" x14ac:dyDescent="0.45">
      <c r="A2" s="1"/>
      <c r="B2" s="1" t="s">
        <v>1</v>
      </c>
      <c r="C2" s="1" t="s">
        <v>2</v>
      </c>
      <c r="D2" s="1" t="s">
        <v>16</v>
      </c>
      <c r="F2" s="1"/>
      <c r="G2" s="2"/>
      <c r="H2" s="1"/>
      <c r="I2" s="1" t="s">
        <v>1</v>
      </c>
      <c r="J2" s="1" t="s">
        <v>2</v>
      </c>
      <c r="K2" t="s">
        <v>16</v>
      </c>
    </row>
    <row r="3" spans="1:13" x14ac:dyDescent="0.45">
      <c r="B3">
        <v>11.4</v>
      </c>
      <c r="C3">
        <v>9.41</v>
      </c>
      <c r="D3">
        <v>1</v>
      </c>
      <c r="G3" s="2"/>
      <c r="I3">
        <v>3.4</v>
      </c>
      <c r="J3">
        <v>2.8</v>
      </c>
      <c r="K3">
        <v>1</v>
      </c>
    </row>
    <row r="4" spans="1:13" x14ac:dyDescent="0.45">
      <c r="B4">
        <v>10.6</v>
      </c>
      <c r="C4">
        <v>8.75</v>
      </c>
      <c r="D4">
        <v>2</v>
      </c>
      <c r="G4" s="2"/>
      <c r="I4">
        <v>4.47</v>
      </c>
      <c r="J4">
        <v>3.66</v>
      </c>
      <c r="K4">
        <v>2</v>
      </c>
    </row>
    <row r="5" spans="1:13" x14ac:dyDescent="0.45">
      <c r="B5">
        <v>10.050000000000001</v>
      </c>
      <c r="C5">
        <v>8.3000000000000007</v>
      </c>
      <c r="D5">
        <v>3</v>
      </c>
      <c r="G5" s="2"/>
      <c r="I5">
        <v>6.27</v>
      </c>
      <c r="J5">
        <v>5.14</v>
      </c>
      <c r="K5">
        <v>3</v>
      </c>
    </row>
    <row r="6" spans="1:13" x14ac:dyDescent="0.45">
      <c r="B6">
        <v>9.07</v>
      </c>
      <c r="C6">
        <v>7.5</v>
      </c>
      <c r="D6">
        <v>4</v>
      </c>
      <c r="G6" s="2"/>
      <c r="I6">
        <v>8.42</v>
      </c>
      <c r="J6">
        <v>6.88</v>
      </c>
      <c r="K6">
        <v>4</v>
      </c>
    </row>
    <row r="7" spans="1:13" x14ac:dyDescent="0.45">
      <c r="B7">
        <v>7.09</v>
      </c>
      <c r="C7">
        <v>5.85</v>
      </c>
      <c r="D7">
        <v>5</v>
      </c>
      <c r="E7" t="s">
        <v>17</v>
      </c>
      <c r="G7" s="2"/>
      <c r="I7">
        <v>9.3000000000000007</v>
      </c>
      <c r="J7">
        <v>7.62</v>
      </c>
      <c r="K7">
        <v>5</v>
      </c>
    </row>
    <row r="8" spans="1:13" x14ac:dyDescent="0.45">
      <c r="B8">
        <v>6.02</v>
      </c>
      <c r="C8">
        <v>4.97</v>
      </c>
      <c r="D8">
        <v>6</v>
      </c>
      <c r="G8" s="2"/>
      <c r="I8">
        <v>9.7799999999999994</v>
      </c>
      <c r="J8">
        <v>8.02</v>
      </c>
      <c r="K8">
        <v>6</v>
      </c>
    </row>
    <row r="9" spans="1:13" x14ac:dyDescent="0.45">
      <c r="B9">
        <v>5.0199999999999996</v>
      </c>
      <c r="C9">
        <v>4.13</v>
      </c>
      <c r="D9">
        <v>7</v>
      </c>
      <c r="G9" s="2"/>
      <c r="I9">
        <v>10.18</v>
      </c>
      <c r="J9">
        <v>8.3000000000000007</v>
      </c>
      <c r="K9">
        <v>7</v>
      </c>
    </row>
    <row r="10" spans="1:13" x14ac:dyDescent="0.45">
      <c r="B10">
        <v>4.05</v>
      </c>
      <c r="C10">
        <v>3.34</v>
      </c>
      <c r="D10">
        <v>8</v>
      </c>
      <c r="G10" s="2"/>
      <c r="I10">
        <v>10.61</v>
      </c>
      <c r="J10">
        <v>8.74</v>
      </c>
      <c r="K10">
        <v>8</v>
      </c>
    </row>
    <row r="11" spans="1:13" x14ac:dyDescent="0.45">
      <c r="B11">
        <v>2.85</v>
      </c>
      <c r="C11">
        <v>2.37</v>
      </c>
      <c r="D11">
        <v>9</v>
      </c>
      <c r="G11" s="2"/>
      <c r="I11">
        <v>11</v>
      </c>
      <c r="J11">
        <v>9.0299999999999994</v>
      </c>
      <c r="K11">
        <v>9</v>
      </c>
    </row>
    <row r="12" spans="1:13" x14ac:dyDescent="0.45">
      <c r="G12" s="2"/>
    </row>
    <row r="13" spans="1:13" ht="42.75" x14ac:dyDescent="0.45">
      <c r="B13" s="1" t="s">
        <v>4</v>
      </c>
      <c r="C13" s="1" t="s">
        <v>5</v>
      </c>
      <c r="D13" s="1" t="s">
        <v>13</v>
      </c>
      <c r="E13" s="1" t="s">
        <v>7</v>
      </c>
      <c r="F13" s="1" t="s">
        <v>8</v>
      </c>
      <c r="I13" s="1" t="s">
        <v>4</v>
      </c>
      <c r="J13" s="1" t="s">
        <v>5</v>
      </c>
      <c r="K13" s="1" t="s">
        <v>6</v>
      </c>
      <c r="L13" s="1" t="s">
        <v>7</v>
      </c>
      <c r="M13" s="1" t="s">
        <v>8</v>
      </c>
    </row>
    <row r="14" spans="1:13" x14ac:dyDescent="0.45">
      <c r="A14" t="s">
        <v>9</v>
      </c>
      <c r="B14">
        <v>1450.2</v>
      </c>
      <c r="C14">
        <v>1453</v>
      </c>
      <c r="D14">
        <v>0.115</v>
      </c>
      <c r="E14">
        <f>2*751.816</f>
        <v>1503.6320000000001</v>
      </c>
      <c r="F14">
        <f>E14-B14</f>
        <v>53.432000000000016</v>
      </c>
      <c r="H14" t="s">
        <v>9</v>
      </c>
      <c r="I14">
        <v>1229.5</v>
      </c>
      <c r="J14">
        <v>1235.0999999999999</v>
      </c>
      <c r="K14">
        <v>0.12</v>
      </c>
      <c r="L14">
        <f>2*652.1</f>
        <v>1304.2</v>
      </c>
      <c r="M14">
        <f>I14-L14</f>
        <v>-74.700000000000045</v>
      </c>
    </row>
    <row r="15" spans="1:13" x14ac:dyDescent="0.45">
      <c r="A15" t="s">
        <v>10</v>
      </c>
      <c r="B15">
        <v>1543</v>
      </c>
      <c r="C15">
        <v>1544</v>
      </c>
      <c r="D15">
        <v>0.21</v>
      </c>
      <c r="E15">
        <f>2*800.154</f>
        <v>1600.308</v>
      </c>
      <c r="F15">
        <f t="shared" ref="F15:F16" si="0">E15-B15</f>
        <v>57.307999999999993</v>
      </c>
      <c r="H15" t="s">
        <v>10</v>
      </c>
      <c r="I15">
        <v>489.4</v>
      </c>
      <c r="J15">
        <v>492.9</v>
      </c>
      <c r="K15">
        <v>0.21</v>
      </c>
      <c r="L15">
        <f>2*251.772</f>
        <v>503.54399999999998</v>
      </c>
      <c r="M15">
        <f t="shared" ref="M15:M16" si="1">I15-L15</f>
        <v>-14.144000000000005</v>
      </c>
    </row>
    <row r="16" spans="1:13" x14ac:dyDescent="0.45">
      <c r="A16" t="s">
        <v>11</v>
      </c>
      <c r="B16">
        <v>1626</v>
      </c>
      <c r="C16">
        <v>1633</v>
      </c>
      <c r="D16">
        <v>0.3</v>
      </c>
      <c r="E16">
        <f>2*846.955</f>
        <v>1693.91</v>
      </c>
      <c r="F16">
        <f t="shared" si="0"/>
        <v>67.910000000000082</v>
      </c>
      <c r="H16" t="s">
        <v>11</v>
      </c>
      <c r="I16">
        <v>309.7</v>
      </c>
      <c r="J16">
        <v>304.39999999999998</v>
      </c>
      <c r="K16">
        <v>0.3</v>
      </c>
      <c r="L16">
        <f>2*166.381</f>
        <v>332.762</v>
      </c>
      <c r="M16">
        <f t="shared" si="1"/>
        <v>-23.062000000000012</v>
      </c>
    </row>
    <row r="18" spans="1:9" x14ac:dyDescent="0.45">
      <c r="A18" s="1" t="s">
        <v>3</v>
      </c>
      <c r="B18">
        <v>145</v>
      </c>
      <c r="H18" s="1" t="s">
        <v>3</v>
      </c>
      <c r="I18">
        <v>145</v>
      </c>
    </row>
    <row r="19" spans="1:9" x14ac:dyDescent="0.45">
      <c r="A19" t="s">
        <v>15</v>
      </c>
      <c r="B19">
        <v>7.0170000000000003</v>
      </c>
      <c r="H19" t="s">
        <v>15</v>
      </c>
      <c r="I19">
        <v>7.0220000000000002</v>
      </c>
    </row>
    <row r="20" spans="1:9" x14ac:dyDescent="0.45">
      <c r="A20" s="1" t="s">
        <v>0</v>
      </c>
      <c r="B20">
        <v>40</v>
      </c>
      <c r="H20" s="1" t="s">
        <v>0</v>
      </c>
      <c r="I20">
        <v>40</v>
      </c>
    </row>
    <row r="21" spans="1:9" x14ac:dyDescent="0.45">
      <c r="A21" t="s">
        <v>14</v>
      </c>
      <c r="H21" t="s">
        <v>14</v>
      </c>
    </row>
    <row r="24" spans="1:9" x14ac:dyDescent="0.45">
      <c r="H24">
        <f>33.75+8.5</f>
        <v>42.25</v>
      </c>
    </row>
    <row r="25" spans="1:9" x14ac:dyDescent="0.45">
      <c r="H25">
        <f>16.5+23.25</f>
        <v>39.75</v>
      </c>
    </row>
    <row r="26" spans="1:9" x14ac:dyDescent="0.45">
      <c r="H26">
        <f>H24+H25</f>
        <v>82</v>
      </c>
    </row>
  </sheetData>
  <mergeCells count="2">
    <mergeCell ref="A1:F1"/>
    <mergeCell ref="H1:M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bac0686@gmail.com</dc:creator>
  <cp:lastModifiedBy>Briana Chen</cp:lastModifiedBy>
  <dcterms:created xsi:type="dcterms:W3CDTF">2024-07-25T01:21:19Z</dcterms:created>
  <dcterms:modified xsi:type="dcterms:W3CDTF">2024-07-26T04:58:31Z</dcterms:modified>
</cp:coreProperties>
</file>