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ac06\Downloads\LIGO SURF\Absorption Measurement\"/>
    </mc:Choice>
  </mc:AlternateContent>
  <xr:revisionPtr revIDLastSave="0" documentId="13_ncr:1_{589603E9-558B-44DC-9403-1BE245AD5543}" xr6:coauthVersionLast="47" xr6:coauthVersionMax="47" xr10:uidLastSave="{00000000-0000-0000-0000-000000000000}"/>
  <bookViews>
    <workbookView xWindow="-98" yWindow="-98" windowWidth="21795" windowHeight="13875" xr2:uid="{D6F20760-DC58-4698-8CC6-D5B88CCADD8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0" i="1" l="1"/>
  <c r="A49" i="1"/>
  <c r="A48" i="1"/>
  <c r="A47" i="1"/>
  <c r="A46" i="1"/>
  <c r="A45" i="1"/>
  <c r="A41" i="1"/>
  <c r="A40" i="1"/>
  <c r="A39" i="1"/>
  <c r="A38" i="1"/>
  <c r="A37" i="1"/>
  <c r="A33" i="1"/>
  <c r="A32" i="1"/>
  <c r="A31" i="1"/>
  <c r="A30" i="1"/>
  <c r="A29" i="1"/>
  <c r="A25" i="1"/>
  <c r="A24" i="1"/>
  <c r="A23" i="1"/>
  <c r="A21" i="1"/>
  <c r="A22" i="1"/>
  <c r="A20" i="1"/>
  <c r="A16" i="1"/>
  <c r="A15" i="1"/>
  <c r="A14" i="1"/>
  <c r="A13" i="1"/>
  <c r="A12" i="1"/>
  <c r="A11" i="1"/>
  <c r="A7" i="1"/>
  <c r="E7" i="1"/>
  <c r="E5" i="1"/>
  <c r="E6" i="1"/>
  <c r="E4" i="1"/>
  <c r="A6" i="1"/>
  <c r="A5" i="1"/>
  <c r="A4" i="1"/>
  <c r="E3" i="1"/>
</calcChain>
</file>

<file path=xl/sharedStrings.xml><?xml version="1.0" encoding="utf-8"?>
<sst xmlns="http://schemas.openxmlformats.org/spreadsheetml/2006/main" count="65" uniqueCount="18">
  <si>
    <t>Vapor Cell Temp (Celsius)</t>
  </si>
  <si>
    <t>Power after beamsplitter (mW)</t>
  </si>
  <si>
    <t>Power at photodetector (mW)</t>
  </si>
  <si>
    <t>Current (mA)</t>
  </si>
  <si>
    <t>Starting point temperature (kOhms)</t>
  </si>
  <si>
    <t>Order</t>
  </si>
  <si>
    <t>Manual Dip Depth (V)</t>
  </si>
  <si>
    <t>Uncertainty in power (mW)</t>
  </si>
  <si>
    <t>ND Filter</t>
  </si>
  <si>
    <t>none</t>
  </si>
  <si>
    <t>Uncertainty in dip depth (V)</t>
  </si>
  <si>
    <t>Using only ND filters, no beamsplitter/EOM</t>
  </si>
  <si>
    <t>Using beamsplitter, no ND filter/EOM</t>
  </si>
  <si>
    <t>Peak to peak voltage setting (Moku)</t>
  </si>
  <si>
    <t>Using beamsplitter + EOM</t>
  </si>
  <si>
    <t>went up to 154 mA for this</t>
  </si>
  <si>
    <t>went up to 155 mA for this</t>
  </si>
  <si>
    <t>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</si>
</sst>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Alignment="1">
      <alignment horizontal="center"/>
    </xf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76C3A-1C27-4989-BD36-6D7DAB3B62D4}">
  <dimension ref="A1:O50"/>
  <sheetViews>
    <sheetView tabSelected="1" topLeftCell="A24" zoomScale="81" workbookViewId="0">
      <selection activeCell="F51" sqref="F51"/>
    </sheetView>
  </sheetViews>
  <sheetFormatPr defaultRowHeight="14.25" x14ac:dyDescent="0.45"/>
  <cols>
    <col min="1" max="1" width="28.59765625" customWidth="1"/>
    <col min="2" max="2" width="11.796875" customWidth="1"/>
    <col min="3" max="3" width="16.3984375" customWidth="1"/>
    <col min="4" max="4" width="6.33203125" customWidth="1"/>
    <col min="5" max="5" width="14.19921875" customWidth="1"/>
    <col min="6" max="6" width="13.3984375" customWidth="1"/>
    <col min="8" max="8" width="13.06640625" customWidth="1"/>
    <col min="9" max="9" width="13.6640625" customWidth="1"/>
    <col min="13" max="13" width="28.33203125" customWidth="1"/>
  </cols>
  <sheetData>
    <row r="1" spans="1:11" x14ac:dyDescent="0.45">
      <c r="A1" s="2" t="s">
        <v>11</v>
      </c>
      <c r="B1" s="2"/>
      <c r="C1" s="2"/>
      <c r="D1" s="2"/>
      <c r="E1" s="2"/>
      <c r="F1" s="2"/>
      <c r="G1" s="2"/>
      <c r="H1" s="2"/>
      <c r="I1" s="2"/>
      <c r="J1" s="2"/>
      <c r="K1" s="3">
        <v>45502</v>
      </c>
    </row>
    <row r="2" spans="1:11" ht="42.75" x14ac:dyDescent="0.45">
      <c r="A2" s="1" t="s">
        <v>6</v>
      </c>
      <c r="B2" s="1" t="s">
        <v>1</v>
      </c>
      <c r="C2" s="1" t="s">
        <v>2</v>
      </c>
      <c r="D2" s="1" t="s">
        <v>5</v>
      </c>
      <c r="F2" s="1" t="s">
        <v>7</v>
      </c>
      <c r="G2" s="1" t="s">
        <v>8</v>
      </c>
      <c r="H2" s="1" t="s">
        <v>10</v>
      </c>
      <c r="I2" s="1"/>
      <c r="J2" s="1"/>
    </row>
    <row r="3" spans="1:11" x14ac:dyDescent="0.45">
      <c r="A3">
        <v>0.19550000000000001</v>
      </c>
      <c r="B3">
        <v>13.5</v>
      </c>
      <c r="C3">
        <v>11.2</v>
      </c>
      <c r="D3">
        <v>1</v>
      </c>
      <c r="E3">
        <f>C3/B3</f>
        <v>0.82962962962962961</v>
      </c>
      <c r="F3">
        <v>0.05</v>
      </c>
      <c r="G3" t="s">
        <v>9</v>
      </c>
      <c r="H3">
        <v>0.05</v>
      </c>
    </row>
    <row r="4" spans="1:11" x14ac:dyDescent="0.45">
      <c r="A4">
        <f>6.833-6.127</f>
        <v>0.70600000000000041</v>
      </c>
      <c r="B4">
        <v>11.5</v>
      </c>
      <c r="C4">
        <v>9.7200000000000006</v>
      </c>
      <c r="D4">
        <v>2</v>
      </c>
      <c r="E4">
        <f>C4/B4</f>
        <v>0.84521739130434792</v>
      </c>
      <c r="F4">
        <v>0.05</v>
      </c>
      <c r="G4">
        <v>1</v>
      </c>
      <c r="H4">
        <v>0.05</v>
      </c>
    </row>
    <row r="5" spans="1:11" x14ac:dyDescent="0.45">
      <c r="A5">
        <f>5.732-4.928</f>
        <v>0.80400000000000027</v>
      </c>
      <c r="B5">
        <v>9.5</v>
      </c>
      <c r="C5">
        <v>8</v>
      </c>
      <c r="D5">
        <v>3</v>
      </c>
      <c r="E5">
        <f t="shared" ref="E5:E7" si="0">C5/B5</f>
        <v>0.84210526315789469</v>
      </c>
      <c r="F5">
        <v>0.05</v>
      </c>
      <c r="G5">
        <v>2</v>
      </c>
      <c r="H5">
        <v>0.1</v>
      </c>
    </row>
    <row r="6" spans="1:11" x14ac:dyDescent="0.45">
      <c r="A6">
        <f>3.232-2.578</f>
        <v>0.65400000000000036</v>
      </c>
      <c r="B6">
        <v>5.33</v>
      </c>
      <c r="C6">
        <v>4.4800000000000004</v>
      </c>
      <c r="D6">
        <v>4</v>
      </c>
      <c r="E6">
        <f t="shared" si="0"/>
        <v>0.84052532833020643</v>
      </c>
      <c r="F6">
        <v>0.05</v>
      </c>
      <c r="G6">
        <v>5</v>
      </c>
      <c r="H6">
        <v>0.05</v>
      </c>
    </row>
    <row r="7" spans="1:11" x14ac:dyDescent="0.45">
      <c r="A7">
        <f>1.319-0.9206</f>
        <v>0.39839999999999998</v>
      </c>
      <c r="B7">
        <v>2.1800000000000002</v>
      </c>
      <c r="C7">
        <v>1.82</v>
      </c>
      <c r="D7">
        <v>5</v>
      </c>
      <c r="E7">
        <f t="shared" si="0"/>
        <v>0.83486238532110091</v>
      </c>
      <c r="F7">
        <v>0.05</v>
      </c>
      <c r="G7">
        <v>10</v>
      </c>
      <c r="H7">
        <v>0.05</v>
      </c>
    </row>
    <row r="9" spans="1:11" x14ac:dyDescent="0.45">
      <c r="A9" s="2" t="s">
        <v>12</v>
      </c>
      <c r="B9" s="2"/>
      <c r="C9" s="2"/>
      <c r="D9" s="2"/>
      <c r="E9" s="2"/>
      <c r="F9" s="2"/>
      <c r="G9" s="2"/>
      <c r="H9" s="2"/>
      <c r="I9" s="2"/>
      <c r="J9" s="2"/>
      <c r="K9" s="3">
        <v>45502</v>
      </c>
    </row>
    <row r="10" spans="1:11" ht="42.75" x14ac:dyDescent="0.45">
      <c r="A10" s="1" t="s">
        <v>6</v>
      </c>
      <c r="B10" s="1" t="s">
        <v>1</v>
      </c>
      <c r="C10" s="1" t="s">
        <v>2</v>
      </c>
      <c r="D10" s="1" t="s">
        <v>5</v>
      </c>
      <c r="F10" s="1" t="s">
        <v>7</v>
      </c>
      <c r="G10" s="1"/>
      <c r="H10" s="1" t="s">
        <v>10</v>
      </c>
      <c r="I10" s="1"/>
      <c r="J10" s="1"/>
    </row>
    <row r="11" spans="1:11" x14ac:dyDescent="0.45">
      <c r="A11">
        <f>6.138-5.401</f>
        <v>0.7370000000000001</v>
      </c>
      <c r="B11">
        <v>10.16</v>
      </c>
      <c r="C11">
        <v>8.6</v>
      </c>
      <c r="D11">
        <v>1</v>
      </c>
      <c r="F11">
        <v>0.05</v>
      </c>
      <c r="H11">
        <v>0.05</v>
      </c>
    </row>
    <row r="12" spans="1:11" x14ac:dyDescent="0.45">
      <c r="A12">
        <f>5.861-5.132</f>
        <v>0.72900000000000009</v>
      </c>
      <c r="B12">
        <v>9.5</v>
      </c>
      <c r="C12">
        <v>8.07</v>
      </c>
      <c r="D12">
        <v>2</v>
      </c>
      <c r="F12">
        <v>0.05</v>
      </c>
      <c r="H12">
        <v>0.05</v>
      </c>
    </row>
    <row r="13" spans="1:11" x14ac:dyDescent="0.45">
      <c r="A13">
        <f>4.286-3.643</f>
        <v>0.64299999999999979</v>
      </c>
      <c r="B13">
        <v>7.4</v>
      </c>
      <c r="C13">
        <v>6.18</v>
      </c>
      <c r="D13">
        <v>3</v>
      </c>
      <c r="F13">
        <v>0.05</v>
      </c>
      <c r="H13">
        <v>0.05</v>
      </c>
    </row>
    <row r="14" spans="1:11" x14ac:dyDescent="0.45">
      <c r="A14">
        <f>3.01-2.478</f>
        <v>0.53199999999999958</v>
      </c>
      <c r="B14">
        <v>5.0999999999999996</v>
      </c>
      <c r="C14">
        <v>4.34</v>
      </c>
      <c r="D14">
        <v>4</v>
      </c>
      <c r="F14">
        <v>0.05</v>
      </c>
      <c r="H14">
        <v>0.05</v>
      </c>
    </row>
    <row r="15" spans="1:11" x14ac:dyDescent="0.45">
      <c r="A15">
        <f>1.979-1.534</f>
        <v>0.44500000000000006</v>
      </c>
      <c r="B15">
        <v>3.19</v>
      </c>
      <c r="C15">
        <v>2.72</v>
      </c>
      <c r="D15">
        <v>5</v>
      </c>
      <c r="F15">
        <v>0.05</v>
      </c>
      <c r="H15">
        <v>0.05</v>
      </c>
    </row>
    <row r="16" spans="1:11" x14ac:dyDescent="0.45">
      <c r="A16">
        <f>7.106-6.5</f>
        <v>0.60599999999999987</v>
      </c>
      <c r="B16">
        <v>12</v>
      </c>
      <c r="C16">
        <v>10.199999999999999</v>
      </c>
      <c r="D16">
        <v>6</v>
      </c>
      <c r="E16" t="s">
        <v>15</v>
      </c>
      <c r="F16">
        <v>0.05</v>
      </c>
      <c r="H16">
        <v>0.05</v>
      </c>
    </row>
    <row r="18" spans="1:15" x14ac:dyDescent="0.45">
      <c r="A18" s="2" t="s">
        <v>14</v>
      </c>
      <c r="B18" s="2"/>
      <c r="C18" s="2"/>
      <c r="D18" s="2"/>
      <c r="E18" s="2"/>
      <c r="F18" s="2"/>
      <c r="G18" s="2"/>
      <c r="H18" s="2"/>
      <c r="I18" s="2"/>
      <c r="J18" s="2"/>
      <c r="K18" s="3">
        <v>45502</v>
      </c>
    </row>
    <row r="19" spans="1:15" ht="42.75" x14ac:dyDescent="0.45">
      <c r="A19" s="1" t="s">
        <v>6</v>
      </c>
      <c r="B19" s="1" t="s">
        <v>1</v>
      </c>
      <c r="C19" s="1" t="s">
        <v>2</v>
      </c>
      <c r="D19" s="1" t="s">
        <v>5</v>
      </c>
      <c r="F19" s="1" t="s">
        <v>7</v>
      </c>
      <c r="G19" s="1"/>
      <c r="H19" s="1" t="s">
        <v>10</v>
      </c>
      <c r="I19" s="1"/>
      <c r="J19" s="1"/>
    </row>
    <row r="20" spans="1:15" ht="28.5" x14ac:dyDescent="0.45">
      <c r="A20">
        <f>6.025-5.352</f>
        <v>0.67300000000000004</v>
      </c>
      <c r="B20">
        <v>10</v>
      </c>
      <c r="C20">
        <v>8.57</v>
      </c>
      <c r="D20">
        <v>1</v>
      </c>
      <c r="F20">
        <v>0.05</v>
      </c>
      <c r="H20">
        <v>0.05</v>
      </c>
      <c r="M20" s="1" t="s">
        <v>3</v>
      </c>
      <c r="N20">
        <v>142</v>
      </c>
    </row>
    <row r="21" spans="1:15" x14ac:dyDescent="0.45">
      <c r="A21">
        <f>5.153-4.486</f>
        <v>0.66699999999999982</v>
      </c>
      <c r="B21">
        <v>8.6999999999999993</v>
      </c>
      <c r="C21">
        <v>7.32</v>
      </c>
      <c r="D21">
        <v>2</v>
      </c>
      <c r="F21">
        <v>0.05</v>
      </c>
      <c r="H21">
        <v>0.05</v>
      </c>
      <c r="M21" t="s">
        <v>4</v>
      </c>
      <c r="N21">
        <v>6.8</v>
      </c>
      <c r="O21" t="s">
        <v>17</v>
      </c>
    </row>
    <row r="22" spans="1:15" x14ac:dyDescent="0.45">
      <c r="A22">
        <f>3.951-3.366</f>
        <v>0.58499999999999996</v>
      </c>
      <c r="B22">
        <v>6.6</v>
      </c>
      <c r="C22">
        <v>5.55</v>
      </c>
      <c r="D22">
        <v>3</v>
      </c>
      <c r="F22">
        <v>0.05</v>
      </c>
      <c r="H22">
        <v>0.05</v>
      </c>
      <c r="M22" s="1" t="s">
        <v>0</v>
      </c>
      <c r="N22">
        <v>40</v>
      </c>
    </row>
    <row r="23" spans="1:15" x14ac:dyDescent="0.45">
      <c r="A23">
        <f>3.085-2.539</f>
        <v>0.54599999999999982</v>
      </c>
      <c r="B23">
        <v>5.28</v>
      </c>
      <c r="C23">
        <v>4.41</v>
      </c>
      <c r="D23">
        <v>4</v>
      </c>
      <c r="F23">
        <v>0.05</v>
      </c>
      <c r="H23">
        <v>0.05</v>
      </c>
      <c r="M23" t="s">
        <v>13</v>
      </c>
      <c r="N23">
        <v>40</v>
      </c>
    </row>
    <row r="24" spans="1:15" x14ac:dyDescent="0.45">
      <c r="A24">
        <f>1.854-1.427</f>
        <v>0.42700000000000005</v>
      </c>
      <c r="B24">
        <v>3.01</v>
      </c>
      <c r="C24">
        <v>2.5299999999999998</v>
      </c>
      <c r="D24">
        <v>5</v>
      </c>
      <c r="F24">
        <v>0.05</v>
      </c>
      <c r="H24">
        <v>0.05</v>
      </c>
    </row>
    <row r="25" spans="1:15" x14ac:dyDescent="0.45">
      <c r="A25">
        <f>6.985-6.398</f>
        <v>0.58700000000000063</v>
      </c>
      <c r="B25">
        <v>12</v>
      </c>
      <c r="C25">
        <v>10.029999999999999</v>
      </c>
      <c r="D25">
        <v>6</v>
      </c>
      <c r="E25" t="s">
        <v>16</v>
      </c>
      <c r="F25">
        <v>0.05</v>
      </c>
      <c r="H25">
        <v>0.05</v>
      </c>
    </row>
    <row r="27" spans="1:15" x14ac:dyDescent="0.45">
      <c r="A27" s="2" t="s">
        <v>14</v>
      </c>
      <c r="B27" s="2"/>
      <c r="C27" s="2"/>
      <c r="D27" s="2"/>
      <c r="E27" s="2"/>
      <c r="F27" s="2"/>
      <c r="G27" s="2"/>
      <c r="H27" s="2"/>
      <c r="I27" s="2"/>
      <c r="J27" s="2"/>
      <c r="K27" s="3">
        <v>45503</v>
      </c>
    </row>
    <row r="28" spans="1:15" ht="42.75" x14ac:dyDescent="0.45">
      <c r="A28" s="1" t="s">
        <v>6</v>
      </c>
      <c r="B28" s="1" t="s">
        <v>1</v>
      </c>
      <c r="C28" s="1" t="s">
        <v>2</v>
      </c>
      <c r="D28" s="1" t="s">
        <v>5</v>
      </c>
      <c r="F28" s="1" t="s">
        <v>7</v>
      </c>
      <c r="G28" s="1"/>
      <c r="H28" s="1" t="s">
        <v>10</v>
      </c>
      <c r="I28" s="1"/>
      <c r="J28" s="1"/>
      <c r="M28" s="1" t="s">
        <v>3</v>
      </c>
      <c r="N28">
        <v>142</v>
      </c>
    </row>
    <row r="29" spans="1:15" x14ac:dyDescent="0.45">
      <c r="A29">
        <f>6.042-5.385</f>
        <v>0.65700000000000003</v>
      </c>
      <c r="B29">
        <v>9.6999999999999993</v>
      </c>
      <c r="C29">
        <v>8.15</v>
      </c>
      <c r="D29">
        <v>1</v>
      </c>
      <c r="F29">
        <v>0.05</v>
      </c>
      <c r="H29">
        <v>0.03</v>
      </c>
      <c r="M29" t="s">
        <v>4</v>
      </c>
      <c r="N29">
        <v>6.78</v>
      </c>
    </row>
    <row r="30" spans="1:15" x14ac:dyDescent="0.45">
      <c r="A30">
        <f>4.593-3.981</f>
        <v>0.6120000000000001</v>
      </c>
      <c r="B30">
        <v>8.43</v>
      </c>
      <c r="C30">
        <v>7.1</v>
      </c>
      <c r="D30">
        <v>2</v>
      </c>
      <c r="F30">
        <v>0.05</v>
      </c>
      <c r="H30">
        <v>0.03</v>
      </c>
      <c r="M30" s="1" t="s">
        <v>0</v>
      </c>
      <c r="N30">
        <v>40</v>
      </c>
    </row>
    <row r="31" spans="1:15" x14ac:dyDescent="0.45">
      <c r="A31">
        <f>3.712-3.129</f>
        <v>0.58300000000000018</v>
      </c>
      <c r="B31">
        <v>7</v>
      </c>
      <c r="C31">
        <v>5.92</v>
      </c>
      <c r="D31">
        <v>3</v>
      </c>
      <c r="F31">
        <v>0.05</v>
      </c>
      <c r="H31">
        <v>0.03</v>
      </c>
      <c r="M31" t="s">
        <v>13</v>
      </c>
      <c r="N31">
        <v>40</v>
      </c>
    </row>
    <row r="32" spans="1:15" x14ac:dyDescent="0.45">
      <c r="A32">
        <f>2.585-2.092</f>
        <v>0.49299999999999988</v>
      </c>
      <c r="B32">
        <v>4.75</v>
      </c>
      <c r="C32">
        <v>4.0199999999999996</v>
      </c>
      <c r="D32">
        <v>4</v>
      </c>
      <c r="F32">
        <v>0.05</v>
      </c>
      <c r="H32">
        <v>0.03</v>
      </c>
    </row>
    <row r="33" spans="1:14" x14ac:dyDescent="0.45">
      <c r="A33">
        <f>6.866-6.302</f>
        <v>0.56400000000000006</v>
      </c>
      <c r="B33">
        <v>11.9</v>
      </c>
      <c r="C33">
        <v>10.02</v>
      </c>
      <c r="D33">
        <v>5</v>
      </c>
      <c r="E33" t="s">
        <v>15</v>
      </c>
      <c r="F33">
        <v>0.05</v>
      </c>
      <c r="H33">
        <v>0.03</v>
      </c>
    </row>
    <row r="35" spans="1:14" x14ac:dyDescent="0.45">
      <c r="A35" s="2" t="s">
        <v>14</v>
      </c>
      <c r="B35" s="2"/>
      <c r="C35" s="2"/>
      <c r="D35" s="2"/>
      <c r="E35" s="2"/>
      <c r="F35" s="2"/>
      <c r="G35" s="2"/>
      <c r="H35" s="2"/>
      <c r="I35" s="2"/>
      <c r="J35" s="2"/>
      <c r="K35" s="3">
        <v>45503</v>
      </c>
    </row>
    <row r="36" spans="1:14" ht="42.75" x14ac:dyDescent="0.45">
      <c r="A36" s="1" t="s">
        <v>6</v>
      </c>
      <c r="B36" s="1" t="s">
        <v>1</v>
      </c>
      <c r="C36" s="1" t="s">
        <v>2</v>
      </c>
      <c r="D36" s="1" t="s">
        <v>5</v>
      </c>
      <c r="F36" s="1" t="s">
        <v>7</v>
      </c>
      <c r="G36" s="1"/>
      <c r="H36" s="1" t="s">
        <v>10</v>
      </c>
      <c r="I36" s="1"/>
      <c r="J36" s="1"/>
      <c r="M36" s="1" t="s">
        <v>3</v>
      </c>
      <c r="N36">
        <v>154</v>
      </c>
    </row>
    <row r="37" spans="1:14" x14ac:dyDescent="0.45">
      <c r="A37">
        <f>6.042-5.385</f>
        <v>0.65700000000000003</v>
      </c>
      <c r="B37">
        <v>9.6999999999999993</v>
      </c>
      <c r="C37">
        <v>8.15</v>
      </c>
      <c r="D37">
        <v>1</v>
      </c>
      <c r="F37">
        <v>0.05</v>
      </c>
      <c r="H37">
        <v>0.03</v>
      </c>
      <c r="M37" t="s">
        <v>4</v>
      </c>
      <c r="N37">
        <v>6.78</v>
      </c>
    </row>
    <row r="38" spans="1:14" x14ac:dyDescent="0.45">
      <c r="A38">
        <f>4.593-3.981</f>
        <v>0.6120000000000001</v>
      </c>
      <c r="B38">
        <v>8.43</v>
      </c>
      <c r="C38">
        <v>7.1</v>
      </c>
      <c r="D38">
        <v>2</v>
      </c>
      <c r="F38">
        <v>0.05</v>
      </c>
      <c r="H38">
        <v>0.03</v>
      </c>
      <c r="M38" s="1" t="s">
        <v>0</v>
      </c>
      <c r="N38">
        <v>40</v>
      </c>
    </row>
    <row r="39" spans="1:14" x14ac:dyDescent="0.45">
      <c r="A39">
        <f>3.712-3.129</f>
        <v>0.58300000000000018</v>
      </c>
      <c r="B39">
        <v>7</v>
      </c>
      <c r="C39">
        <v>5.92</v>
      </c>
      <c r="D39">
        <v>3</v>
      </c>
      <c r="F39">
        <v>0.05</v>
      </c>
      <c r="H39">
        <v>0.03</v>
      </c>
      <c r="M39" t="s">
        <v>13</v>
      </c>
      <c r="N39">
        <v>40</v>
      </c>
    </row>
    <row r="40" spans="1:14" x14ac:dyDescent="0.45">
      <c r="A40">
        <f>2.585-2.092</f>
        <v>0.49299999999999988</v>
      </c>
      <c r="B40">
        <v>4.75</v>
      </c>
      <c r="C40">
        <v>4.0199999999999996</v>
      </c>
      <c r="D40">
        <v>4</v>
      </c>
      <c r="F40">
        <v>0.05</v>
      </c>
      <c r="H40">
        <v>0.03</v>
      </c>
    </row>
    <row r="41" spans="1:14" x14ac:dyDescent="0.45">
      <c r="A41">
        <f>6.866-6.302</f>
        <v>0.56400000000000006</v>
      </c>
      <c r="B41">
        <v>11.9</v>
      </c>
      <c r="C41">
        <v>10.02</v>
      </c>
      <c r="D41">
        <v>5</v>
      </c>
      <c r="E41" t="s">
        <v>15</v>
      </c>
      <c r="F41">
        <v>0.05</v>
      </c>
      <c r="H41">
        <v>0.03</v>
      </c>
    </row>
    <row r="43" spans="1:14" x14ac:dyDescent="0.45">
      <c r="A43" s="2" t="s">
        <v>14</v>
      </c>
      <c r="B43" s="2"/>
      <c r="C43" s="2"/>
      <c r="D43" s="2"/>
      <c r="E43" s="2"/>
      <c r="F43" s="2"/>
      <c r="G43" s="2"/>
      <c r="H43" s="2"/>
      <c r="I43" s="2"/>
      <c r="J43" s="2"/>
      <c r="K43" s="3">
        <v>45503</v>
      </c>
    </row>
    <row r="44" spans="1:14" ht="42.75" x14ac:dyDescent="0.45">
      <c r="A44" s="1" t="s">
        <v>6</v>
      </c>
      <c r="B44" s="1" t="s">
        <v>1</v>
      </c>
      <c r="C44" s="1" t="s">
        <v>2</v>
      </c>
      <c r="D44" s="1" t="s">
        <v>5</v>
      </c>
      <c r="F44" s="1" t="s">
        <v>7</v>
      </c>
      <c r="G44" s="1"/>
      <c r="H44" s="1" t="s">
        <v>10</v>
      </c>
      <c r="I44" s="1"/>
      <c r="J44" s="1"/>
      <c r="M44" s="1" t="s">
        <v>3</v>
      </c>
      <c r="N44">
        <v>154</v>
      </c>
    </row>
    <row r="45" spans="1:14" x14ac:dyDescent="0.45">
      <c r="A45">
        <f>0.706-0.03</f>
        <v>0.67599999999999993</v>
      </c>
      <c r="B45">
        <v>10.27</v>
      </c>
      <c r="C45">
        <v>8.61</v>
      </c>
      <c r="D45">
        <v>1</v>
      </c>
      <c r="F45">
        <v>0.05</v>
      </c>
      <c r="H45">
        <v>0.03</v>
      </c>
      <c r="M45" t="s">
        <v>4</v>
      </c>
      <c r="N45">
        <v>6.92</v>
      </c>
    </row>
    <row r="46" spans="1:14" x14ac:dyDescent="0.45">
      <c r="A46">
        <f>6.902-6.324</f>
        <v>0.57800000000000029</v>
      </c>
      <c r="B46">
        <v>12.1</v>
      </c>
      <c r="C46">
        <v>10.07</v>
      </c>
      <c r="D46">
        <v>2</v>
      </c>
      <c r="F46">
        <v>0.05</v>
      </c>
      <c r="H46">
        <v>0.03</v>
      </c>
      <c r="M46" s="1" t="s">
        <v>0</v>
      </c>
      <c r="N46">
        <v>40</v>
      </c>
    </row>
    <row r="47" spans="1:14" x14ac:dyDescent="0.45">
      <c r="A47">
        <f>5.43-4.781</f>
        <v>0.64900000000000002</v>
      </c>
      <c r="B47">
        <v>9.6199999999999992</v>
      </c>
      <c r="C47">
        <v>8.09</v>
      </c>
      <c r="D47">
        <v>3</v>
      </c>
      <c r="F47">
        <v>0.05</v>
      </c>
      <c r="H47">
        <v>0.03</v>
      </c>
      <c r="M47" t="s">
        <v>13</v>
      </c>
      <c r="N47">
        <v>40</v>
      </c>
    </row>
    <row r="48" spans="1:14" x14ac:dyDescent="0.45">
      <c r="A48">
        <f>4.534-3.912</f>
        <v>0.62199999999999989</v>
      </c>
      <c r="B48">
        <v>7.97</v>
      </c>
      <c r="C48">
        <v>6.67</v>
      </c>
      <c r="D48">
        <v>4</v>
      </c>
      <c r="F48">
        <v>0.05</v>
      </c>
      <c r="H48">
        <v>0.03</v>
      </c>
    </row>
    <row r="49" spans="1:8" x14ac:dyDescent="0.45">
      <c r="A49">
        <f>3.51-2.944</f>
        <v>0.56599999999999984</v>
      </c>
      <c r="B49">
        <v>6.05</v>
      </c>
      <c r="C49">
        <v>5.09</v>
      </c>
      <c r="D49">
        <v>5</v>
      </c>
      <c r="F49">
        <v>0.05</v>
      </c>
      <c r="H49">
        <v>0.03</v>
      </c>
    </row>
    <row r="50" spans="1:8" x14ac:dyDescent="0.45">
      <c r="A50">
        <f>2.307-1.831</f>
        <v>0.47599999999999998</v>
      </c>
      <c r="B50">
        <v>3.61</v>
      </c>
      <c r="C50">
        <v>3.04</v>
      </c>
      <c r="D50">
        <v>6</v>
      </c>
      <c r="F50">
        <v>0.05</v>
      </c>
      <c r="H50">
        <v>0.03</v>
      </c>
    </row>
  </sheetData>
  <mergeCells count="6">
    <mergeCell ref="A43:J43"/>
    <mergeCell ref="A18:J18"/>
    <mergeCell ref="A1:J1"/>
    <mergeCell ref="A9:J9"/>
    <mergeCell ref="A27:J27"/>
    <mergeCell ref="A35:J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bac0686@gmail.com</dc:creator>
  <cp:lastModifiedBy>Briana Chen</cp:lastModifiedBy>
  <dcterms:created xsi:type="dcterms:W3CDTF">2024-07-25T01:21:19Z</dcterms:created>
  <dcterms:modified xsi:type="dcterms:W3CDTF">2024-07-31T00:17:33Z</dcterms:modified>
</cp:coreProperties>
</file>